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workbookPr date1904="1"/>
  <bookViews>
    <workbookView xWindow="0" yWindow="40" windowWidth="15960" windowHeight="18080"/>
  </bookViews>
  <sheets>
    <sheet name="Blatt 1" sheetId="1" r:id="rId4"/>
  </sheets>
</workbook>
</file>

<file path=xl/sharedStrings.xml><?xml version="1.0" encoding="utf-8"?>
<sst xmlns="http://schemas.openxmlformats.org/spreadsheetml/2006/main" uniqueCount="26">
  <si>
    <t>Tabelle 1</t>
  </si>
  <si>
    <t>Erläuterung</t>
  </si>
  <si>
    <t>Grössen</t>
  </si>
  <si>
    <t>Quelle:  Fahrzeugschein, Leergewicht ca 1150Kg</t>
  </si>
  <si>
    <t>Fahrzeugmasse [kg]</t>
  </si>
  <si>
    <r>
      <rPr>
        <b val="1"/>
        <sz val="10"/>
        <color indexed="8"/>
        <rFont val="Helvetica"/>
      </rPr>
      <t xml:space="preserve">Quelle: NEFZ </t>
    </r>
    <r>
      <rPr>
        <b val="1"/>
        <u val="single"/>
        <sz val="10"/>
        <color indexed="8"/>
        <rFont val="Helvetica"/>
      </rPr>
      <t>http://eur-lex.europa.eu/legal-content/DE/TXT/PDF/?uri=CELEX:31991L0441&amp;from=de</t>
    </r>
  </si>
  <si>
    <t>Norm Fahrtlänge [km]</t>
  </si>
  <si>
    <r>
      <rPr>
        <b val="1"/>
        <sz val="10"/>
        <color indexed="8"/>
        <rFont val="Helvetica"/>
      </rPr>
      <t>Quelle: "Bosch Grundlagen Fahrzeug- und Motorentechnik“,</t>
    </r>
    <r>
      <rPr>
        <b val="1"/>
        <sz val="10"/>
        <color indexed="8"/>
        <rFont val="Times New Roman"/>
      </rPr>
      <t xml:space="preserve"> </t>
    </r>
    <r>
      <rPr>
        <b val="1"/>
        <sz val="10"/>
        <color indexed="8"/>
        <rFont val="Helvetica"/>
      </rPr>
      <t>Seite 37</t>
    </r>
    <r>
      <rPr>
        <b val="1"/>
        <sz val="10"/>
        <color indexed="8"/>
        <rFont val="Times New Roman"/>
      </rPr>
      <t xml:space="preserve">
</t>
    </r>
    <r>
      <rPr>
        <u val="single"/>
        <sz val="16"/>
        <color indexed="13"/>
        <rFont val="Times"/>
      </rPr>
      <t>http://link.springer.com/book/10.1007%2F978-3-8348-8320-9</t>
    </r>
  </si>
  <si>
    <r>
      <rPr>
        <b val="1"/>
        <sz val="10"/>
        <color indexed="8"/>
        <rFont val="Helvetica"/>
      </rPr>
      <t>spezifischer Kraftstoffverbrauch b</t>
    </r>
    <r>
      <rPr>
        <b val="1"/>
        <vertAlign val="subscript"/>
        <sz val="10"/>
        <color indexed="8"/>
        <rFont val="Helvetica"/>
      </rPr>
      <t>e</t>
    </r>
    <r>
      <rPr>
        <b val="1"/>
        <sz val="10"/>
        <color indexed="8"/>
        <rFont val="Helvetica"/>
      </rPr>
      <t xml:space="preserve"> [Kg/kwh]</t>
    </r>
  </si>
  <si>
    <t>Quelle: Formelsammlung</t>
  </si>
  <si>
    <t>Dichte [kg/L]</t>
  </si>
  <si>
    <t>Normverbrauch [L/100km]</t>
  </si>
  <si>
    <t>Ort</t>
  </si>
  <si>
    <t>Landstrasse</t>
  </si>
  <si>
    <t>Richtgeschwindigkeit Autobahn</t>
  </si>
  <si>
    <t>Zulässige Höchstgeschwindigkeit</t>
  </si>
  <si>
    <t>Ausgangsgeschwindigkeit</t>
  </si>
  <si>
    <t>Geschwindigkeit [km/h]</t>
  </si>
  <si>
    <r>
      <rPr>
        <b val="1"/>
        <sz val="10"/>
        <color indexed="8"/>
        <rFont val="Helvetica"/>
      </rPr>
      <t>kinetische Energie aus m/2 * v</t>
    </r>
    <r>
      <rPr>
        <b val="1"/>
        <vertAlign val="superscript"/>
        <sz val="10"/>
        <color indexed="8"/>
        <rFont val="Helvetica"/>
      </rPr>
      <t>2</t>
    </r>
  </si>
  <si>
    <t>Energie [kwh]</t>
  </si>
  <si>
    <t>Dichte und spezifischer Kraftstoffverbrauch führen zur Spritmenge, die der kinetischen Energie entspricht</t>
  </si>
  <si>
    <t>Opfer pro Fahrt [L]</t>
  </si>
  <si>
    <t>Ca. 4* Größer als das Opfer pro Fahrt, denn in 100 KM passt die Norm Fahrtlänge aus dem NEFZ ca. 4 mal</t>
  </si>
  <si>
    <t>Mehrverbrauch [L/100km]</t>
  </si>
  <si>
    <t xml:space="preserve">Der relative Effekt ist natürlich bei einem 3L-Auto größer, als bei einem SUV </t>
  </si>
  <si>
    <t>Mehrverbrauch/ Normverbrauch [%]</t>
  </si>
</sst>
</file>

<file path=xl/styles.xml><?xml version="1.0" encoding="utf-8"?>
<styleSheet xmlns="http://schemas.openxmlformats.org/spreadsheetml/2006/main">
  <numFmts count="3">
    <numFmt numFmtId="0" formatCode="General"/>
    <numFmt numFmtId="59" formatCode="0.000"/>
    <numFmt numFmtId="60" formatCode="0.0%"/>
  </numFmts>
  <fonts count="8">
    <font>
      <sz val="10"/>
      <color indexed="8"/>
      <name val="Helvetica"/>
    </font>
    <font>
      <sz val="12"/>
      <color indexed="8"/>
      <name val="Helvetica"/>
    </font>
    <font>
      <b val="1"/>
      <sz val="10"/>
      <color indexed="8"/>
      <name val="Helvetica"/>
    </font>
    <font>
      <b val="1"/>
      <u val="single"/>
      <sz val="10"/>
      <color indexed="8"/>
      <name val="Helvetica"/>
    </font>
    <font>
      <b val="1"/>
      <sz val="10"/>
      <color indexed="8"/>
      <name val="Times New Roman"/>
    </font>
    <font>
      <u val="single"/>
      <sz val="16"/>
      <color indexed="13"/>
      <name val="Times"/>
    </font>
    <font>
      <b val="1"/>
      <vertAlign val="subscript"/>
      <sz val="10"/>
      <color indexed="8"/>
      <name val="Helvetica"/>
    </font>
    <font>
      <b val="1"/>
      <vertAlign val="superscript"/>
      <sz val="10"/>
      <color indexed="8"/>
      <name val="Helvetica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37">
    <border>
      <left/>
      <right/>
      <top/>
      <bottom/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8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medium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 style="thin">
        <color indexed="11"/>
      </right>
      <top style="medium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8"/>
      </bottom>
      <diagonal/>
    </border>
  </borders>
  <cellStyleXfs count="1">
    <xf numFmtId="0" fontId="0" applyNumberFormat="0" applyFont="1" applyFill="0" applyBorder="0" applyAlignment="1" applyProtection="0">
      <alignment vertical="top" wrapText="1"/>
    </xf>
  </cellStyleXfs>
  <cellXfs count="47">
    <xf numFmtId="0" fontId="0" applyNumberFormat="0" applyFont="1" applyFill="0" applyBorder="0" applyAlignment="1" applyProtection="0">
      <alignment vertical="top" wrapText="1"/>
    </xf>
    <xf numFmtId="0" fontId="0" applyNumberFormat="1" applyFont="1" applyFill="0" applyBorder="0" applyAlignment="1" applyProtection="0">
      <alignment vertical="top" wrapText="1"/>
    </xf>
    <xf numFmtId="0" fontId="1" applyNumberFormat="0" applyFont="1" applyFill="0" applyBorder="0" applyAlignment="1" applyProtection="0">
      <alignment horizontal="center" vertical="center"/>
    </xf>
    <xf numFmtId="49" fontId="2" fillId="2" borderId="1" applyNumberFormat="1" applyFont="1" applyFill="1" applyBorder="1" applyAlignment="1" applyProtection="0">
      <alignment vertical="top" wrapText="1"/>
    </xf>
    <xf numFmtId="49" fontId="2" fillId="2" borderId="2" applyNumberFormat="1" applyFont="1" applyFill="1" applyBorder="1" applyAlignment="1" applyProtection="0">
      <alignment vertical="top" wrapText="1"/>
    </xf>
    <xf numFmtId="0" fontId="2" fillId="2" borderId="2" applyNumberFormat="0" applyFont="1" applyFill="1" applyBorder="1" applyAlignment="1" applyProtection="0">
      <alignment vertical="top" wrapText="1"/>
    </xf>
    <xf numFmtId="0" fontId="2" fillId="2" borderId="3" applyNumberFormat="0" applyFont="1" applyFill="1" applyBorder="1" applyAlignment="1" applyProtection="0">
      <alignment vertical="top" wrapText="1"/>
    </xf>
    <xf numFmtId="49" fontId="2" fillId="3" borderId="4" applyNumberFormat="1" applyFont="1" applyFill="1" applyBorder="1" applyAlignment="1" applyProtection="0">
      <alignment vertical="top" wrapText="1"/>
    </xf>
    <xf numFmtId="49" fontId="2" fillId="3" borderId="5" applyNumberFormat="1" applyFont="1" applyFill="1" applyBorder="1" applyAlignment="1" applyProtection="0">
      <alignment vertical="top" wrapText="1"/>
    </xf>
    <xf numFmtId="0" fontId="0" borderId="6" applyNumberFormat="1" applyFont="1" applyFill="0" applyBorder="1" applyAlignment="1" applyProtection="0">
      <alignment vertical="top" wrapText="1"/>
    </xf>
    <xf numFmtId="0" fontId="0" borderId="7" applyNumberFormat="0" applyFont="1" applyFill="0" applyBorder="1" applyAlignment="1" applyProtection="0">
      <alignment vertical="top" wrapText="1"/>
    </xf>
    <xf numFmtId="0" fontId="0" borderId="8" applyNumberFormat="0" applyFont="1" applyFill="0" applyBorder="1" applyAlignment="1" applyProtection="0">
      <alignment vertical="top" wrapText="1"/>
    </xf>
    <xf numFmtId="49" fontId="2" fillId="3" borderId="9" applyNumberFormat="1" applyFont="1" applyFill="1" applyBorder="1" applyAlignment="1" applyProtection="0">
      <alignment vertical="top" wrapText="1"/>
    </xf>
    <xf numFmtId="49" fontId="2" fillId="3" borderId="10" applyNumberFormat="1" applyFont="1" applyFill="1" applyBorder="1" applyAlignment="1" applyProtection="0">
      <alignment vertical="top" wrapText="1"/>
    </xf>
    <xf numFmtId="0" fontId="0" borderId="11" applyNumberFormat="1" applyFont="1" applyFill="0" applyBorder="1" applyAlignment="1" applyProtection="0">
      <alignment vertical="top" wrapText="1"/>
    </xf>
    <xf numFmtId="0" fontId="0" borderId="12" applyNumberFormat="0" applyFont="1" applyFill="0" applyBorder="1" applyAlignment="1" applyProtection="0">
      <alignment vertical="top" wrapText="1"/>
    </xf>
    <xf numFmtId="0" fontId="0" borderId="13" applyNumberFormat="0" applyFont="1" applyFill="0" applyBorder="1" applyAlignment="1" applyProtection="0">
      <alignment vertical="top" wrapText="1"/>
    </xf>
    <xf numFmtId="49" fontId="2" fillId="3" borderId="14" applyNumberFormat="1" applyFont="1" applyFill="1" applyBorder="1" applyAlignment="1" applyProtection="0">
      <alignment vertical="top" wrapText="1"/>
    </xf>
    <xf numFmtId="0" fontId="0" borderId="15" applyNumberFormat="1" applyFont="1" applyFill="0" applyBorder="1" applyAlignment="1" applyProtection="0">
      <alignment vertical="top" wrapText="1"/>
    </xf>
    <xf numFmtId="0" fontId="0" borderId="16" applyNumberFormat="0" applyFont="1" applyFill="0" applyBorder="1" applyAlignment="1" applyProtection="0">
      <alignment vertical="top" wrapText="1"/>
    </xf>
    <xf numFmtId="0" fontId="0" borderId="17" applyNumberFormat="0" applyFont="1" applyFill="0" applyBorder="1" applyAlignment="1" applyProtection="0">
      <alignment vertical="top" wrapText="1"/>
    </xf>
    <xf numFmtId="0" fontId="2" fillId="3" borderId="14" applyNumberFormat="0" applyFont="1" applyFill="1" applyBorder="1" applyAlignment="1" applyProtection="0">
      <alignment vertical="top" wrapText="1"/>
    </xf>
    <xf numFmtId="49" fontId="0" borderId="15" applyNumberFormat="1" applyFont="1" applyFill="0" applyBorder="1" applyAlignment="1" applyProtection="0">
      <alignment vertical="top" wrapText="1"/>
    </xf>
    <xf numFmtId="49" fontId="0" borderId="16" applyNumberFormat="1" applyFont="1" applyFill="0" applyBorder="1" applyAlignment="1" applyProtection="0">
      <alignment vertical="top" wrapText="1"/>
    </xf>
    <xf numFmtId="49" fontId="0" borderId="17" applyNumberFormat="1" applyFont="1" applyFill="0" applyBorder="1" applyAlignment="1" applyProtection="0">
      <alignment vertical="top" wrapText="1"/>
    </xf>
    <xf numFmtId="49" fontId="2" fillId="3" borderId="18" applyNumberFormat="1" applyFont="1" applyFill="1" applyBorder="1" applyAlignment="1" applyProtection="0">
      <alignment vertical="top" wrapText="1"/>
    </xf>
    <xf numFmtId="49" fontId="2" fillId="3" borderId="19" applyNumberFormat="1" applyFont="1" applyFill="1" applyBorder="1" applyAlignment="1" applyProtection="0">
      <alignment vertical="top" wrapText="1"/>
    </xf>
    <xf numFmtId="0" fontId="0" borderId="20" applyNumberFormat="1" applyFont="1" applyFill="0" applyBorder="1" applyAlignment="1" applyProtection="0">
      <alignment vertical="top" wrapText="1"/>
    </xf>
    <xf numFmtId="0" fontId="0" borderId="21" applyNumberFormat="1" applyFont="1" applyFill="0" applyBorder="1" applyAlignment="1" applyProtection="0">
      <alignment vertical="top" wrapText="1"/>
    </xf>
    <xf numFmtId="49" fontId="2" fillId="3" borderId="22" applyNumberFormat="1" applyFont="1" applyFill="1" applyBorder="1" applyAlignment="1" applyProtection="0">
      <alignment vertical="top" wrapText="1"/>
    </xf>
    <xf numFmtId="59" fontId="0" borderId="23" applyNumberFormat="1" applyFont="1" applyFill="0" applyBorder="1" applyAlignment="1" applyProtection="0">
      <alignment vertical="top" wrapText="1"/>
    </xf>
    <xf numFmtId="59" fontId="0" borderId="24" applyNumberFormat="1" applyFont="1" applyFill="0" applyBorder="1" applyAlignment="1" applyProtection="0">
      <alignment vertical="top" wrapText="1"/>
    </xf>
    <xf numFmtId="49" fontId="2" fillId="3" borderId="25" applyNumberFormat="1" applyFont="1" applyFill="1" applyBorder="1" applyAlignment="1" applyProtection="0">
      <alignment vertical="top" wrapText="1"/>
    </xf>
    <xf numFmtId="60" fontId="0" borderId="26" applyNumberFormat="1" applyFont="1" applyFill="0" applyBorder="1" applyAlignment="1" applyProtection="0">
      <alignment vertical="top" wrapText="1"/>
    </xf>
    <xf numFmtId="60" fontId="0" borderId="27" applyNumberFormat="1" applyFont="1" applyFill="0" applyBorder="1" applyAlignment="1" applyProtection="0">
      <alignment vertical="top" wrapText="1"/>
    </xf>
    <xf numFmtId="0" fontId="2" fillId="3" borderId="9" applyNumberFormat="0" applyFont="1" applyFill="1" applyBorder="1" applyAlignment="1" applyProtection="0">
      <alignment vertical="top" wrapText="1"/>
    </xf>
    <xf numFmtId="0" fontId="2" fillId="3" borderId="28" applyNumberFormat="0" applyFont="1" applyFill="1" applyBorder="1" applyAlignment="1" applyProtection="0">
      <alignment vertical="top" wrapText="1"/>
    </xf>
    <xf numFmtId="0" fontId="0" borderId="29" applyNumberFormat="1" applyFont="1" applyFill="0" applyBorder="1" applyAlignment="1" applyProtection="0">
      <alignment vertical="top" wrapText="1"/>
    </xf>
    <xf numFmtId="0" fontId="0" borderId="30" applyNumberFormat="0" applyFont="1" applyFill="0" applyBorder="1" applyAlignment="1" applyProtection="0">
      <alignment vertical="top" wrapText="1"/>
    </xf>
    <xf numFmtId="0" fontId="0" borderId="31" applyNumberFormat="0" applyFont="1" applyFill="0" applyBorder="1" applyAlignment="1" applyProtection="0">
      <alignment vertical="top" wrapText="1"/>
    </xf>
    <xf numFmtId="0" fontId="2" fillId="3" borderId="10" applyNumberFormat="0" applyFont="1" applyFill="1" applyBorder="1" applyAlignment="1" applyProtection="0">
      <alignment vertical="top" wrapText="1"/>
    </xf>
    <xf numFmtId="0" fontId="0" borderId="11" applyNumberFormat="0" applyFont="1" applyFill="0" applyBorder="1" applyAlignment="1" applyProtection="0">
      <alignment vertical="top" wrapText="1"/>
    </xf>
    <xf numFmtId="0" fontId="2" fillId="3" borderId="32" applyNumberFormat="0" applyFont="1" applyFill="1" applyBorder="1" applyAlignment="1" applyProtection="0">
      <alignment vertical="top" wrapText="1"/>
    </xf>
    <xf numFmtId="0" fontId="2" fillId="3" borderId="33" applyNumberFormat="0" applyFont="1" applyFill="1" applyBorder="1" applyAlignment="1" applyProtection="0">
      <alignment vertical="top" wrapText="1"/>
    </xf>
    <xf numFmtId="0" fontId="0" borderId="34" applyNumberFormat="0" applyFont="1" applyFill="0" applyBorder="1" applyAlignment="1" applyProtection="0">
      <alignment vertical="top" wrapText="1"/>
    </xf>
    <xf numFmtId="0" fontId="0" borderId="35" applyNumberFormat="0" applyFont="1" applyFill="0" applyBorder="1" applyAlignment="1" applyProtection="0">
      <alignment vertical="top" wrapText="1"/>
    </xf>
    <xf numFmtId="0" fontId="0" borderId="36" applyNumberFormat="0" applyFont="1" applyFill="0" applyBorder="1" applyAlignment="1" applyProtection="0">
      <alignment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ff0432ff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theme/_rels/theme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/></Relationships>

</file>

<file path=xl/theme/theme1.xml><?xml version="1.0" encoding="utf-8"?>
<a:theme xmlns:a="http://schemas.openxmlformats.org/drawingml/2006/main" xmlns:r="http://schemas.openxmlformats.org/officeDocument/2006/relationships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  <a:effectStyle>
          <a:effectLst>
            <a:outerShdw sx="100000" sy="100000" kx="0" ky="0" algn="b" rotWithShape="0" blurRad="38100" dist="25400" dir="540000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r:embed="rId1"/>
          <a:srcRect l="0" t="0" r="0" b="0"/>
          <a:tile tx="0" ty="0" sx="100000" sy="100000" flip="none" algn="tl"/>
        </a:blipFill>
        <a:ln w="12700" cap="flat">
          <a:noFill/>
          <a:miter lim="400000"/>
        </a:ln>
        <a:effectLst>
          <a:outerShdw sx="100000" sy="100000" kx="0" ky="0" algn="b" rotWithShape="0" blurRad="38100" dist="25400" dir="540000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 upright="0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200" u="none" kumimoji="0" normalizeH="0">
            <a:ln>
              <a:noFill/>
            </a:ln>
            <a:solidFill>
              <a:srgbClr val="FFFFFF"/>
            </a:solidFill>
            <a:effectLst>
              <a:outerShdw sx="100000" sy="100000" kx="0" ky="0" algn="b" rotWithShape="0" blurRad="25400" dist="23998" dir="270000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 upright="0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hyperlink" Target="http://eur-lex.europa.eu/legal-content/DE/TXT/PDF/?uri=CELEX:31991L0441&amp;from=de" TargetMode="External"/><Relationship Id="rId2" Type="http://schemas.openxmlformats.org/officeDocument/2006/relationships/hyperlink" Target="http://link.springer.com/book/10.1007%2F978-3-8348-8320-9" TargetMode="External"/></Relationships>

</file>

<file path=xl/worksheets/sheet1.xml><?xml version="1.0" encoding="utf-8"?>
<worksheet xmlns:r="http://schemas.openxmlformats.org/officeDocument/2006/relationships" xmlns="http://schemas.openxmlformats.org/spreadsheetml/2006/main">
  <dimension ref="A2:G24"/>
  <sheetViews>
    <sheetView workbookViewId="0" showGridLines="0" defaultGridColor="1">
      <pane topLeftCell="C3" xSplit="2" ySplit="2" activePane="bottomRight" state="frozen"/>
    </sheetView>
  </sheetViews>
  <sheetFormatPr defaultColWidth="16.3333" defaultRowHeight="18" customHeight="1" outlineLevelRow="0" outlineLevelCol="0"/>
  <cols>
    <col min="1" max="1" width="44.8438" style="1" customWidth="1"/>
    <col min="2" max="2" width="30.4609" style="1" customWidth="1"/>
    <col min="3" max="3" width="13.2422" style="1" customWidth="1"/>
    <col min="4" max="4" width="9.41406" style="1" customWidth="1"/>
    <col min="5" max="5" width="8.25781" style="1" customWidth="1"/>
    <col min="6" max="6" width="16.3516" style="1" customWidth="1"/>
    <col min="7" max="7" width="16.3516" style="1" customWidth="1"/>
    <col min="8" max="256" width="16.3516" style="1" customWidth="1"/>
  </cols>
  <sheetData>
    <row r="1" ht="28" customHeight="1">
      <c r="A1" t="s" s="2">
        <v>0</v>
      </c>
      <c r="B1" s="2"/>
      <c r="C1" s="2"/>
      <c r="D1" s="2"/>
      <c r="E1" s="2"/>
      <c r="F1" s="2"/>
      <c r="G1" s="2"/>
    </row>
    <row r="2" ht="20.85" customHeight="1">
      <c r="A2" t="s" s="3">
        <v>1</v>
      </c>
      <c r="B2" t="s" s="4">
        <v>2</v>
      </c>
      <c r="C2" s="5"/>
      <c r="D2" s="5"/>
      <c r="E2" s="5"/>
      <c r="F2" s="5"/>
      <c r="G2" s="6"/>
    </row>
    <row r="3" ht="20.55" customHeight="1">
      <c r="A3" t="s" s="7">
        <v>3</v>
      </c>
      <c r="B3" t="s" s="8">
        <v>4</v>
      </c>
      <c r="C3" s="9">
        <v>1300</v>
      </c>
      <c r="D3" s="10"/>
      <c r="E3" s="10"/>
      <c r="F3" s="10"/>
      <c r="G3" s="11"/>
    </row>
    <row r="4" ht="32.35" customHeight="1">
      <c r="A4" t="s" s="12">
        <v>5</v>
      </c>
      <c r="B4" t="s" s="13">
        <v>6</v>
      </c>
      <c r="C4" s="14">
        <v>22</v>
      </c>
      <c r="D4" s="15"/>
      <c r="E4" s="15"/>
      <c r="F4" s="15"/>
      <c r="G4" s="16"/>
    </row>
    <row r="5" ht="70.75" customHeight="1">
      <c r="A5" t="s" s="12">
        <v>7</v>
      </c>
      <c r="B5" t="s" s="13">
        <v>8</v>
      </c>
      <c r="C5" s="14">
        <v>0.23</v>
      </c>
      <c r="D5" s="15"/>
      <c r="E5" s="15"/>
      <c r="F5" s="15"/>
      <c r="G5" s="16"/>
    </row>
    <row r="6" ht="20.35" customHeight="1">
      <c r="A6" t="s" s="12">
        <v>9</v>
      </c>
      <c r="B6" t="s" s="13">
        <v>10</v>
      </c>
      <c r="C6" s="14">
        <v>0.83</v>
      </c>
      <c r="D6" s="15"/>
      <c r="E6" s="15"/>
      <c r="F6" s="15"/>
      <c r="G6" s="16"/>
    </row>
    <row r="7" ht="21.15" customHeight="1">
      <c r="A7" s="12"/>
      <c r="B7" t="s" s="17">
        <v>11</v>
      </c>
      <c r="C7" s="18">
        <v>3.8</v>
      </c>
      <c r="D7" s="19"/>
      <c r="E7" s="19"/>
      <c r="F7" s="19"/>
      <c r="G7" s="20"/>
    </row>
    <row r="8" ht="18" customHeight="1" hidden="1">
      <c r="A8" s="12"/>
      <c r="B8" s="21"/>
      <c r="C8" s="22"/>
      <c r="D8" t="s" s="23">
        <v>12</v>
      </c>
      <c r="E8" t="s" s="23">
        <v>13</v>
      </c>
      <c r="F8" t="s" s="23">
        <v>14</v>
      </c>
      <c r="G8" t="s" s="24">
        <v>15</v>
      </c>
    </row>
    <row r="9" ht="21.5" customHeight="1">
      <c r="A9" t="s" s="25">
        <v>16</v>
      </c>
      <c r="B9" t="s" s="26">
        <v>17</v>
      </c>
      <c r="C9" s="27">
        <v>20</v>
      </c>
      <c r="D9" s="27">
        <v>50</v>
      </c>
      <c r="E9" s="27">
        <v>100</v>
      </c>
      <c r="F9" s="27">
        <v>130</v>
      </c>
      <c r="G9" s="28">
        <v>176</v>
      </c>
    </row>
    <row r="10" ht="21" customHeight="1">
      <c r="A10" t="s" s="25">
        <v>18</v>
      </c>
      <c r="B10" t="s" s="29">
        <v>19</v>
      </c>
      <c r="C10" s="30">
        <f>0.5*$C$3*POWER(C9/3.6,2)/3600000</f>
        <v>0.005572702331961591</v>
      </c>
      <c r="D10" s="30">
        <f>0.5*$C$3*POWER(D9/3.6,2)/3600000</f>
        <v>0.03482938957475994</v>
      </c>
      <c r="E10" s="30">
        <f>0.5*$C$3*POWER(E9/3.6,2)/3600000</f>
        <v>0.1393175582990398</v>
      </c>
      <c r="F10" s="30">
        <f>0.5*$C$3*POWER(F9/3.6,2)/3600000</f>
        <v>0.2354466735253772</v>
      </c>
      <c r="G10" s="31">
        <f>0.5*$C$3*POWER(G9/3.6,2)/3600000</f>
        <v>0.4315500685871056</v>
      </c>
    </row>
    <row r="11" ht="33" customHeight="1">
      <c r="A11" t="s" s="25">
        <v>20</v>
      </c>
      <c r="B11" t="s" s="29">
        <v>21</v>
      </c>
      <c r="C11" s="30">
        <f>C10*$C$5/$C$6</f>
        <v>0.001544242814880923</v>
      </c>
      <c r="D11" s="30">
        <f>D10*$C$5/$C$6</f>
        <v>0.00965151759300577</v>
      </c>
      <c r="E11" s="30">
        <f>E10*$C$5/$C$6</f>
        <v>0.03860607037202308</v>
      </c>
      <c r="F11" s="30">
        <f>F10*$C$5/$C$6</f>
        <v>0.06524425892871899</v>
      </c>
      <c r="G11" s="31">
        <f>G10*$C$5/$C$6</f>
        <v>0.1195861635843787</v>
      </c>
    </row>
    <row r="12" ht="33" customHeight="1">
      <c r="A12" t="s" s="25">
        <v>22</v>
      </c>
      <c r="B12" t="s" s="29">
        <v>23</v>
      </c>
      <c r="C12" s="30">
        <f>C11*100/$C$4</f>
        <v>0.007019285522186013</v>
      </c>
      <c r="D12" s="30">
        <f>D11*100/$C$4</f>
        <v>0.04387053451366259</v>
      </c>
      <c r="E12" s="30">
        <f>E11*100/$C$4</f>
        <v>0.1754821380546503</v>
      </c>
      <c r="F12" s="30">
        <f>F11*100/$C$4</f>
        <v>0.2965648133123591</v>
      </c>
      <c r="G12" s="31">
        <f>G11*100/$C$4</f>
        <v>0.5435734708380848</v>
      </c>
    </row>
    <row r="13" ht="33.5" customHeight="1">
      <c r="A13" t="s" s="25">
        <v>24</v>
      </c>
      <c r="B13" t="s" s="32">
        <v>25</v>
      </c>
      <c r="C13" s="33">
        <f>C12/$C$7</f>
        <v>0.001847180400575267</v>
      </c>
      <c r="D13" s="33">
        <f>D12/$C$7</f>
        <v>0.01154487750359542</v>
      </c>
      <c r="E13" s="33">
        <f>E12/$C$7</f>
        <v>0.04617951001438168</v>
      </c>
      <c r="F13" s="33">
        <f>F12/$C$7</f>
        <v>0.07804337192430502</v>
      </c>
      <c r="G13" s="34">
        <f>G12/$C$7</f>
        <v>0.1430456502205487</v>
      </c>
    </row>
    <row r="14" ht="21.15" customHeight="1">
      <c r="A14" s="35"/>
      <c r="B14" s="36"/>
      <c r="C14" s="37"/>
      <c r="D14" s="38"/>
      <c r="E14" s="38"/>
      <c r="F14" s="38"/>
      <c r="G14" s="39"/>
    </row>
    <row r="15" ht="20.35" customHeight="1">
      <c r="A15" s="35"/>
      <c r="B15" s="40"/>
      <c r="C15" s="41"/>
      <c r="D15" s="15"/>
      <c r="E15" s="15"/>
      <c r="F15" s="15"/>
      <c r="G15" s="16"/>
    </row>
    <row r="16" ht="20.35" customHeight="1">
      <c r="A16" s="35"/>
      <c r="B16" s="40"/>
      <c r="C16" s="41"/>
      <c r="D16" s="15"/>
      <c r="E16" s="15"/>
      <c r="F16" s="15"/>
      <c r="G16" s="16"/>
    </row>
    <row r="17" ht="20.35" customHeight="1">
      <c r="A17" s="35"/>
      <c r="B17" s="40"/>
      <c r="C17" s="41"/>
      <c r="D17" s="15"/>
      <c r="E17" s="15"/>
      <c r="F17" s="15"/>
      <c r="G17" s="16"/>
    </row>
    <row r="18" ht="20.35" customHeight="1">
      <c r="A18" s="35"/>
      <c r="B18" s="40"/>
      <c r="C18" s="41"/>
      <c r="D18" s="15"/>
      <c r="E18" s="15"/>
      <c r="F18" s="15"/>
      <c r="G18" s="16"/>
    </row>
    <row r="19" ht="20.35" customHeight="1">
      <c r="A19" s="35"/>
      <c r="B19" s="40"/>
      <c r="C19" s="41"/>
      <c r="D19" s="15"/>
      <c r="E19" s="15"/>
      <c r="F19" s="15"/>
      <c r="G19" s="16"/>
    </row>
    <row r="20" ht="20.35" customHeight="1">
      <c r="A20" s="35"/>
      <c r="B20" s="40"/>
      <c r="C20" s="41"/>
      <c r="D20" s="15"/>
      <c r="E20" s="15"/>
      <c r="F20" s="15"/>
      <c r="G20" s="16"/>
    </row>
    <row r="21" ht="20.35" customHeight="1">
      <c r="A21" s="35"/>
      <c r="B21" s="40"/>
      <c r="C21" s="41"/>
      <c r="D21" s="15"/>
      <c r="E21" s="15"/>
      <c r="F21" s="15"/>
      <c r="G21" s="16"/>
    </row>
    <row r="22" ht="20.35" customHeight="1">
      <c r="A22" s="35"/>
      <c r="B22" s="40"/>
      <c r="C22" s="41"/>
      <c r="D22" s="15"/>
      <c r="E22" s="15"/>
      <c r="F22" s="15"/>
      <c r="G22" s="16"/>
    </row>
    <row r="23" ht="20.35" customHeight="1">
      <c r="A23" s="35"/>
      <c r="B23" s="40"/>
      <c r="C23" s="41"/>
      <c r="D23" s="15"/>
      <c r="E23" s="15"/>
      <c r="F23" s="15"/>
      <c r="G23" s="16"/>
    </row>
    <row r="24" ht="20.65" customHeight="1">
      <c r="A24" s="42"/>
      <c r="B24" s="43"/>
      <c r="C24" s="44"/>
      <c r="D24" s="45"/>
      <c r="E24" s="45"/>
      <c r="F24" s="45"/>
      <c r="G24" s="46"/>
    </row>
  </sheetData>
  <mergeCells count="1">
    <mergeCell ref="A1:G1"/>
  </mergeCells>
  <hyperlinks>
    <hyperlink ref="A4" r:id="rId1" location="" tooltip="" display=""/>
    <hyperlink ref="A5" r:id="rId2" location="" tooltip="" display=""/>
  </hyperlinks>
  <pageMargins left="0.5" right="0.5" top="0.75" bottom="0.75" header="0.277778" footer="0.277778"/>
  <pageSetup firstPageNumber="1" fitToHeight="1" fitToWidth="1" scale="109" useFirstPageNumber="0" orientation="landscape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